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ike/Desktop/"/>
    </mc:Choice>
  </mc:AlternateContent>
  <xr:revisionPtr revIDLastSave="0" documentId="13_ncr:1_{ADF241D6-FA7F-A24C-A5BA-312E06F26D99}" xr6:coauthVersionLast="45" xr6:coauthVersionMax="45" xr10:uidLastSave="{00000000-0000-0000-0000-000000000000}"/>
  <bookViews>
    <workbookView xWindow="4160" yWindow="460" windowWidth="23700" windowHeight="159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" l="1"/>
  <c r="H26" i="1"/>
  <c r="E26" i="1"/>
  <c r="E25" i="1"/>
  <c r="H25" i="1"/>
  <c r="H18" i="1"/>
  <c r="E18" i="1"/>
  <c r="H5" i="1" l="1"/>
  <c r="H6" i="1"/>
  <c r="H7" i="1" l="1"/>
  <c r="E5" i="1"/>
  <c r="E6" i="1"/>
  <c r="E7" i="1" s="1"/>
  <c r="B12" i="1"/>
  <c r="H28" i="1" l="1"/>
  <c r="H27" i="1"/>
  <c r="H21" i="1"/>
  <c r="E21" i="1"/>
  <c r="H24" i="1"/>
  <c r="E24" i="1"/>
  <c r="H23" i="1"/>
  <c r="E23" i="1"/>
  <c r="E22" i="1"/>
  <c r="H22" i="1"/>
  <c r="E28" i="1"/>
</calcChain>
</file>

<file path=xl/sharedStrings.xml><?xml version="1.0" encoding="utf-8"?>
<sst xmlns="http://schemas.openxmlformats.org/spreadsheetml/2006/main" count="61" uniqueCount="37">
  <si>
    <t>2015 Chevrolet Silverado 2500</t>
  </si>
  <si>
    <t>6.0/Auto</t>
  </si>
  <si>
    <t>Double Cab 4x2</t>
  </si>
  <si>
    <t xml:space="preserve"> 8' Box, 4:10 Axle</t>
  </si>
  <si>
    <t>UVW per Specifications</t>
  </si>
  <si>
    <t>GVWR per Specifications</t>
  </si>
  <si>
    <t>GCVWR per Specifications</t>
  </si>
  <si>
    <t>Payload per Door Sticker</t>
  </si>
  <si>
    <t>Loaded Weight</t>
  </si>
  <si>
    <t>Towing Capacity per Specifications</t>
  </si>
  <si>
    <t>Estimated Payload</t>
  </si>
  <si>
    <t>Passengers (2)</t>
  </si>
  <si>
    <t>Loaded Weight Estimate</t>
  </si>
  <si>
    <t>Support Supplies/Tools</t>
  </si>
  <si>
    <t>Clothing</t>
  </si>
  <si>
    <t>Toiletries/Misc.</t>
  </si>
  <si>
    <t>Food</t>
  </si>
  <si>
    <t>Fresh Water (20 gallons)</t>
  </si>
  <si>
    <t>Gray Water   (10 gallons)</t>
  </si>
  <si>
    <t>Black Water  (10 gallons)</t>
  </si>
  <si>
    <t>Total Added Weight</t>
  </si>
  <si>
    <t>Keystone Hideout</t>
  </si>
  <si>
    <t>301DBS</t>
  </si>
  <si>
    <t>Hitch/Pin Weight @ 20%</t>
  </si>
  <si>
    <t>Available Payload @ Max GVWR</t>
  </si>
  <si>
    <t>Actual Payload @ Max GVWR</t>
  </si>
  <si>
    <t>Actual Payload @ Loaded Weight</t>
  </si>
  <si>
    <t>Available Payload @ Loaded Weight</t>
  </si>
  <si>
    <t>GVW  @ Max GVWR</t>
  </si>
  <si>
    <t>GVW  @ Loaded Weight</t>
  </si>
  <si>
    <t>GCVWR @ Loaded Weight</t>
  </si>
  <si>
    <t>GCVWR @ Max GVWR</t>
  </si>
  <si>
    <t>Keystone Cougar</t>
  </si>
  <si>
    <t>337FLS</t>
  </si>
  <si>
    <t>Cargo and Hitch</t>
  </si>
  <si>
    <t>Total Payload</t>
  </si>
  <si>
    <t>GVW of Tow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</si>
</sst>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&quot; &quot;;\(0.00\)"/>
  </numFmts>
  <fonts count="4" x14ac:knownFonts="1">
    <font>
      <sz val="11"/>
      <color indexed="8"/>
      <name val="Calibri"/>
    </font>
    <font>
      <b/>
      <u/>
      <sz val="11"/>
      <color indexed="8"/>
      <name val="Calibri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45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ont="1" applyFill="1" applyBorder="1" applyAlignment="1"/>
    <xf numFmtId="0" fontId="0" fillId="0" borderId="2" xfId="0" applyFont="1" applyBorder="1" applyAlignment="1"/>
    <xf numFmtId="49" fontId="0" fillId="0" borderId="1" xfId="0" applyNumberFormat="1" applyFont="1" applyBorder="1" applyAlignment="1"/>
    <xf numFmtId="164" fontId="0" fillId="2" borderId="1" xfId="0" applyNumberFormat="1" applyFont="1" applyFill="1" applyBorder="1" applyAlignment="1"/>
    <xf numFmtId="49" fontId="0" fillId="0" borderId="3" xfId="0" applyNumberFormat="1" applyFont="1" applyBorder="1" applyAlignment="1"/>
    <xf numFmtId="164" fontId="0" fillId="3" borderId="4" xfId="0" applyNumberFormat="1" applyFont="1" applyFill="1" applyBorder="1" applyAlignment="1"/>
    <xf numFmtId="0" fontId="0" fillId="0" borderId="6" xfId="0" applyFont="1" applyBorder="1" applyAlignment="1"/>
    <xf numFmtId="49" fontId="0" fillId="4" borderId="4" xfId="0" applyNumberFormat="1" applyFont="1" applyFill="1" applyBorder="1" applyAlignment="1"/>
    <xf numFmtId="49" fontId="0" fillId="5" borderId="4" xfId="0" applyNumberFormat="1" applyFont="1" applyFill="1" applyBorder="1" applyAlignment="1">
      <alignment horizontal="left"/>
    </xf>
    <xf numFmtId="49" fontId="0" fillId="5" borderId="4" xfId="0" applyNumberFormat="1" applyFont="1" applyFill="1" applyBorder="1" applyAlignment="1"/>
    <xf numFmtId="0" fontId="0" fillId="0" borderId="7" xfId="0" applyFont="1" applyBorder="1" applyAlignment="1"/>
    <xf numFmtId="164" fontId="0" fillId="0" borderId="7" xfId="0" applyNumberFormat="1" applyFont="1" applyBorder="1" applyAlignment="1"/>
    <xf numFmtId="49" fontId="1" fillId="0" borderId="1" xfId="0" applyNumberFormat="1" applyFont="1" applyBorder="1" applyAlignment="1"/>
    <xf numFmtId="2" fontId="0" fillId="0" borderId="1" xfId="0" applyNumberFormat="1" applyFont="1" applyBorder="1" applyAlignment="1"/>
    <xf numFmtId="164" fontId="0" fillId="2" borderId="2" xfId="0" applyNumberFormat="1" applyFont="1" applyFill="1" applyBorder="1" applyAlignment="1"/>
    <xf numFmtId="49" fontId="0" fillId="0" borderId="6" xfId="0" applyNumberFormat="1" applyFont="1" applyBorder="1" applyAlignment="1"/>
    <xf numFmtId="0" fontId="0" fillId="0" borderId="5" xfId="0" applyFont="1" applyBorder="1" applyAlignment="1"/>
    <xf numFmtId="164" fontId="0" fillId="2" borderId="7" xfId="0" applyNumberFormat="1" applyFont="1" applyFill="1" applyBorder="1" applyAlignment="1"/>
    <xf numFmtId="49" fontId="1" fillId="0" borderId="2" xfId="0" applyNumberFormat="1" applyFont="1" applyBorder="1" applyAlignment="1"/>
    <xf numFmtId="164" fontId="0" fillId="2" borderId="4" xfId="0" applyNumberFormat="1" applyFont="1" applyFill="1" applyBorder="1" applyAlignment="1"/>
    <xf numFmtId="2" fontId="0" fillId="0" borderId="2" xfId="0" applyNumberFormat="1" applyFont="1" applyBorder="1" applyAlignment="1"/>
    <xf numFmtId="2" fontId="0" fillId="3" borderId="4" xfId="0" applyNumberFormat="1" applyFont="1" applyFill="1" applyBorder="1" applyAlignment="1"/>
    <xf numFmtId="2" fontId="0" fillId="0" borderId="7" xfId="0" applyNumberFormat="1" applyFont="1" applyBorder="1" applyAlignment="1"/>
    <xf numFmtId="164" fontId="0" fillId="6" borderId="8" xfId="0" applyNumberFormat="1" applyFont="1" applyFill="1" applyBorder="1" applyAlignment="1"/>
    <xf numFmtId="0" fontId="2" fillId="0" borderId="1" xfId="0" applyFont="1" applyBorder="1" applyAlignment="1"/>
    <xf numFmtId="0" fontId="0" fillId="6" borderId="1" xfId="0" applyFont="1" applyFill="1" applyBorder="1" applyAlignment="1"/>
    <xf numFmtId="2" fontId="0" fillId="6" borderId="1" xfId="0" applyNumberFormat="1" applyFont="1" applyFill="1" applyBorder="1" applyAlignment="1"/>
    <xf numFmtId="2" fontId="0" fillId="6" borderId="2" xfId="0" applyNumberFormat="1" applyFont="1" applyFill="1" applyBorder="1" applyAlignment="1"/>
    <xf numFmtId="2" fontId="0" fillId="6" borderId="4" xfId="0" applyNumberFormat="1" applyFont="1" applyFill="1" applyBorder="1" applyAlignment="1"/>
    <xf numFmtId="2" fontId="0" fillId="6" borderId="7" xfId="0" applyNumberFormat="1" applyFont="1" applyFill="1" applyBorder="1" applyAlignment="1"/>
    <xf numFmtId="0" fontId="0" fillId="6" borderId="0" xfId="0" applyNumberFormat="1" applyFont="1" applyFill="1" applyAlignment="1"/>
    <xf numFmtId="0" fontId="0" fillId="0" borderId="3" xfId="0" applyFont="1" applyBorder="1" applyAlignment="1"/>
    <xf numFmtId="164" fontId="0" fillId="0" borderId="9" xfId="0" applyNumberFormat="1" applyFont="1" applyBorder="1" applyAlignment="1"/>
    <xf numFmtId="0" fontId="1" fillId="0" borderId="5" xfId="0" applyFont="1" applyBorder="1" applyAlignment="1">
      <alignment horizontal="center"/>
    </xf>
    <xf numFmtId="49" fontId="0" fillId="0" borderId="10" xfId="0" applyNumberFormat="1" applyFont="1" applyBorder="1" applyAlignment="1"/>
    <xf numFmtId="0" fontId="0" fillId="0" borderId="11" xfId="0" applyFont="1" applyBorder="1" applyAlignment="1"/>
    <xf numFmtId="164" fontId="0" fillId="6" borderId="1" xfId="0" applyNumberFormat="1" applyFont="1" applyFill="1" applyBorder="1" applyAlignment="1"/>
    <xf numFmtId="0" fontId="0" fillId="0" borderId="1" xfId="0" applyNumberFormat="1" applyFont="1" applyBorder="1" applyAlignment="1"/>
    <xf numFmtId="49" fontId="3" fillId="5" borderId="4" xfId="0" applyNumberFormat="1" applyFont="1" applyFill="1" applyBorder="1" applyAlignment="1"/>
  </cellXfs>
  <cellStyles count="1">
    <cellStyle name="Normal" xfId="0" builtinId="0"/>
  </cellStyles>
  <dxfs count="57">
    <dxf>
      <font>
        <b val="0"/>
        <i val="0"/>
      </font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theme="9"/>
        </patternFill>
      </fill>
    </dxf>
    <dxf>
      <font>
        <b val="0"/>
        <i val="0"/>
      </font>
      <fill>
        <patternFill>
          <bgColor theme="9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 patternType="solid">
          <fgColor indexed="15"/>
          <bgColor indexed="11"/>
        </patternFill>
      </fill>
    </dxf>
    <dxf>
      <font>
        <color rgb="FFFF0000"/>
      </font>
    </dxf>
    <dxf>
      <font>
        <b val="0"/>
        <i val="0"/>
      </font>
      <fill>
        <patternFill>
          <bgColor rgb="FFFF0000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theme="9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ont>
        <color rgb="FFFF0000"/>
      </font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ont>
        <color rgb="FFFF0000"/>
      </font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ont>
        <color rgb="FFFF0000"/>
      </font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ont>
        <color rgb="FFFF0000"/>
      </font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1"/>
        </patternFill>
      </fill>
    </dxf>
    <dxf>
      <font>
        <color rgb="FFFF0000"/>
      </font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1"/>
        </patternFill>
      </fill>
    </dxf>
    <dxf>
      <font>
        <color rgb="FFFF0000"/>
      </font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1"/>
        </patternFill>
      </fill>
    </dxf>
    <dxf>
      <font>
        <color rgb="FFFF0000"/>
      </font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6"/>
        </patternFill>
      </fill>
    </dxf>
    <dxf>
      <fill>
        <patternFill patternType="solid">
          <fgColor indexed="15"/>
          <bgColor indexed="11"/>
        </patternFill>
      </fill>
    </dxf>
    <dxf>
      <fill>
        <patternFill patternType="solid">
          <fgColor indexed="15"/>
          <bgColor indexed="16"/>
        </patternFill>
      </fill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FFFF00"/>
      <rgbColor rgb="FFDEEAF6"/>
      <rgbColor rgb="FFFFF2CB"/>
      <rgbColor rgb="00000000"/>
      <rgbColor rgb="FF70AD47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30"/>
  <sheetViews>
    <sheetView showGridLines="0" tabSelected="1" zoomScale="125" zoomScaleNormal="125" workbookViewId="0">
      <selection activeCell="B21" sqref="B21"/>
    </sheetView>
  </sheetViews>
  <sheetFormatPr baseColWidth="10" defaultColWidth="8.83203125" defaultRowHeight="14.5" customHeight="1" x14ac:dyDescent="0.2"/>
  <cols>
    <col min="1" max="1" width="32.1640625" style="1" customWidth="1"/>
    <col min="2" max="2" width="18.1640625" style="1" customWidth="1"/>
    <col min="3" max="3" width="2.83203125" style="1" customWidth="1"/>
    <col min="4" max="4" width="28.5" style="1" bestFit="1" customWidth="1"/>
    <col min="5" max="5" width="13.83203125" style="1" customWidth="1"/>
    <col min="6" max="6" width="3.5" style="36" customWidth="1"/>
    <col min="7" max="7" width="28.5" style="1" bestFit="1" customWidth="1"/>
    <col min="8" max="8" width="13.83203125" style="1" customWidth="1"/>
    <col min="9" max="255" width="8.83203125" style="1" customWidth="1"/>
  </cols>
  <sheetData>
    <row r="1" spans="1:8" ht="14.5" customHeight="1" x14ac:dyDescent="0.2">
      <c r="A1" s="3" t="s">
        <v>0</v>
      </c>
      <c r="B1" s="4" t="s">
        <v>1</v>
      </c>
      <c r="C1" s="2"/>
      <c r="D1" s="5" t="s">
        <v>21</v>
      </c>
      <c r="E1" s="2"/>
      <c r="F1" s="31"/>
      <c r="G1" s="5" t="s">
        <v>32</v>
      </c>
      <c r="H1" s="2"/>
    </row>
    <row r="2" spans="1:8" ht="14.5" customHeight="1" x14ac:dyDescent="0.2">
      <c r="A2" s="3" t="s">
        <v>2</v>
      </c>
      <c r="B2" s="4" t="s">
        <v>3</v>
      </c>
      <c r="C2" s="2"/>
      <c r="D2" s="5" t="s">
        <v>22</v>
      </c>
      <c r="E2" s="37"/>
      <c r="F2" s="31"/>
      <c r="G2" s="39" t="s">
        <v>33</v>
      </c>
      <c r="H2" s="7"/>
    </row>
    <row r="3" spans="1:8" ht="14.5" customHeight="1" x14ac:dyDescent="0.2">
      <c r="A3" s="8" t="s">
        <v>36</v>
      </c>
      <c r="B3" s="9">
        <v>6355</v>
      </c>
      <c r="C3" s="2"/>
      <c r="D3" s="10" t="s">
        <v>4</v>
      </c>
      <c r="E3" s="11">
        <v>8669</v>
      </c>
      <c r="F3" s="42"/>
      <c r="G3" s="40" t="s">
        <v>4</v>
      </c>
      <c r="H3" s="11">
        <v>9998</v>
      </c>
    </row>
    <row r="4" spans="1:8" ht="14.5" customHeight="1" x14ac:dyDescent="0.2">
      <c r="A4" s="8" t="s">
        <v>5</v>
      </c>
      <c r="B4" s="9">
        <v>9500</v>
      </c>
      <c r="C4" s="12"/>
      <c r="D4" s="13" t="s">
        <v>5</v>
      </c>
      <c r="E4" s="11">
        <v>12044</v>
      </c>
      <c r="F4" s="42"/>
      <c r="G4" s="13" t="s">
        <v>5</v>
      </c>
      <c r="H4" s="11">
        <v>12565</v>
      </c>
    </row>
    <row r="5" spans="1:8" ht="14.5" customHeight="1" x14ac:dyDescent="0.2">
      <c r="A5" s="8" t="s">
        <v>6</v>
      </c>
      <c r="B5" s="9">
        <v>20500</v>
      </c>
      <c r="C5" s="12"/>
      <c r="D5" s="13" t="s">
        <v>23</v>
      </c>
      <c r="E5" s="11">
        <f>SUM(E4*0.2)</f>
        <v>2408.8000000000002</v>
      </c>
      <c r="F5" s="42"/>
      <c r="G5" s="13" t="s">
        <v>23</v>
      </c>
      <c r="H5" s="11">
        <f>SUM(H4*0.2)</f>
        <v>2513</v>
      </c>
    </row>
    <row r="6" spans="1:8" ht="14.5" customHeight="1" x14ac:dyDescent="0.2">
      <c r="A6" s="8" t="s">
        <v>7</v>
      </c>
      <c r="B6" s="9">
        <v>3145</v>
      </c>
      <c r="C6" s="12"/>
      <c r="D6" s="14" t="s">
        <v>8</v>
      </c>
      <c r="E6" s="11">
        <f>SUM(E3,E18)</f>
        <v>9685</v>
      </c>
      <c r="F6" s="42"/>
      <c r="G6" s="14" t="s">
        <v>8</v>
      </c>
      <c r="H6" s="11">
        <f>SUM(H3,H18)</f>
        <v>11014</v>
      </c>
    </row>
    <row r="7" spans="1:8" ht="14.5" customHeight="1" x14ac:dyDescent="0.2">
      <c r="A7" s="8" t="s">
        <v>9</v>
      </c>
      <c r="B7" s="9">
        <v>14400</v>
      </c>
      <c r="C7" s="12"/>
      <c r="D7" s="15" t="s">
        <v>23</v>
      </c>
      <c r="E7" s="11">
        <f>SUM(E6*0.2)</f>
        <v>1937</v>
      </c>
      <c r="F7" s="42"/>
      <c r="G7" s="15" t="s">
        <v>23</v>
      </c>
      <c r="H7" s="11">
        <f>SUM(H6*0.2)</f>
        <v>2202.8000000000002</v>
      </c>
    </row>
    <row r="8" spans="1:8" ht="14.5" customHeight="1" x14ac:dyDescent="0.2">
      <c r="A8" s="2"/>
      <c r="B8" s="9"/>
      <c r="C8" s="2"/>
      <c r="D8" s="16"/>
      <c r="E8" s="38"/>
      <c r="F8" s="42"/>
      <c r="G8" s="41"/>
      <c r="H8" s="17"/>
    </row>
    <row r="9" spans="1:8" ht="14.5" customHeight="1" x14ac:dyDescent="0.2">
      <c r="A9" s="18" t="s">
        <v>10</v>
      </c>
      <c r="B9" s="9"/>
      <c r="C9" s="2"/>
      <c r="D9" s="2"/>
      <c r="E9" s="19"/>
      <c r="F9" s="32"/>
      <c r="G9" s="2"/>
      <c r="H9" s="19"/>
    </row>
    <row r="10" spans="1:8" ht="14.5" customHeight="1" x14ac:dyDescent="0.2">
      <c r="A10" s="8" t="s">
        <v>11</v>
      </c>
      <c r="B10" s="9">
        <v>350</v>
      </c>
      <c r="C10" s="2"/>
      <c r="D10" s="3" t="s">
        <v>12</v>
      </c>
      <c r="E10" s="19"/>
      <c r="F10" s="32"/>
      <c r="G10" s="3" t="s">
        <v>12</v>
      </c>
      <c r="H10" s="19"/>
    </row>
    <row r="11" spans="1:8" ht="14.5" customHeight="1" x14ac:dyDescent="0.2">
      <c r="A11" s="8" t="s">
        <v>34</v>
      </c>
      <c r="B11" s="20">
        <v>250</v>
      </c>
      <c r="C11" s="2"/>
      <c r="D11" s="8" t="s">
        <v>13</v>
      </c>
      <c r="E11" s="19">
        <v>250</v>
      </c>
      <c r="F11" s="32"/>
      <c r="G11" s="8" t="s">
        <v>13</v>
      </c>
      <c r="H11" s="19">
        <v>250</v>
      </c>
    </row>
    <row r="12" spans="1:8" ht="14.5" customHeight="1" x14ac:dyDescent="0.2">
      <c r="A12" s="21" t="s">
        <v>35</v>
      </c>
      <c r="B12" s="11">
        <f>SUM(B10:B11)</f>
        <v>600</v>
      </c>
      <c r="C12" s="22"/>
      <c r="D12" s="8" t="s">
        <v>14</v>
      </c>
      <c r="E12" s="19">
        <v>200</v>
      </c>
      <c r="F12" s="32"/>
      <c r="G12" s="8" t="s">
        <v>14</v>
      </c>
      <c r="H12" s="19">
        <v>200</v>
      </c>
    </row>
    <row r="13" spans="1:8" ht="14.5" customHeight="1" x14ac:dyDescent="0.2">
      <c r="A13" s="2"/>
      <c r="B13" s="23"/>
      <c r="C13" s="2"/>
      <c r="D13" s="8" t="s">
        <v>15</v>
      </c>
      <c r="E13" s="19">
        <v>300</v>
      </c>
      <c r="F13" s="32"/>
      <c r="G13" s="8" t="s">
        <v>15</v>
      </c>
      <c r="H13" s="19">
        <v>300</v>
      </c>
    </row>
    <row r="14" spans="1:8" ht="14.5" customHeight="1" x14ac:dyDescent="0.2">
      <c r="A14" s="43"/>
      <c r="B14" s="43"/>
      <c r="C14" s="22"/>
      <c r="D14" s="8" t="s">
        <v>16</v>
      </c>
      <c r="E14" s="19">
        <v>100</v>
      </c>
      <c r="F14" s="32"/>
      <c r="G14" s="8" t="s">
        <v>16</v>
      </c>
      <c r="H14" s="19">
        <v>100</v>
      </c>
    </row>
    <row r="15" spans="1:8" ht="14.5" customHeight="1" x14ac:dyDescent="0.2">
      <c r="A15" s="43"/>
      <c r="B15" s="43"/>
      <c r="C15" s="22"/>
      <c r="D15" s="8" t="s">
        <v>17</v>
      </c>
      <c r="E15" s="19">
        <v>166</v>
      </c>
      <c r="F15" s="32"/>
      <c r="G15" s="8" t="s">
        <v>17</v>
      </c>
      <c r="H15" s="19">
        <v>166</v>
      </c>
    </row>
    <row r="16" spans="1:8" ht="14.5" customHeight="1" x14ac:dyDescent="0.2">
      <c r="A16" s="43"/>
      <c r="B16" s="43"/>
      <c r="C16" s="22"/>
      <c r="D16" s="8" t="s">
        <v>18</v>
      </c>
      <c r="E16" s="19">
        <v>0</v>
      </c>
      <c r="F16" s="32"/>
      <c r="G16" s="8" t="s">
        <v>18</v>
      </c>
      <c r="H16" s="19">
        <v>0</v>
      </c>
    </row>
    <row r="17" spans="1:8" ht="14.5" customHeight="1" x14ac:dyDescent="0.2">
      <c r="A17" s="43"/>
      <c r="B17" s="43"/>
      <c r="C17" s="22"/>
      <c r="D17" s="8" t="s">
        <v>19</v>
      </c>
      <c r="E17" s="26">
        <v>0</v>
      </c>
      <c r="F17" s="33"/>
      <c r="G17" s="8" t="s">
        <v>19</v>
      </c>
      <c r="H17" s="26">
        <v>0</v>
      </c>
    </row>
    <row r="18" spans="1:8" ht="14.5" customHeight="1" x14ac:dyDescent="0.2">
      <c r="A18" s="43"/>
      <c r="B18" s="43"/>
      <c r="C18" s="22"/>
      <c r="D18" s="21" t="s">
        <v>20</v>
      </c>
      <c r="E18" s="27">
        <f>SUM(E11:E17)</f>
        <v>1016</v>
      </c>
      <c r="F18" s="34"/>
      <c r="G18" s="21" t="s">
        <v>20</v>
      </c>
      <c r="H18" s="27">
        <f>SUM(H11:H17)</f>
        <v>1016</v>
      </c>
    </row>
    <row r="19" spans="1:8" ht="14.5" customHeight="1" x14ac:dyDescent="0.2">
      <c r="A19" s="43"/>
      <c r="B19" s="43"/>
      <c r="C19" s="22"/>
      <c r="D19" s="2"/>
      <c r="E19" s="28"/>
      <c r="F19" s="35"/>
      <c r="G19" s="2"/>
      <c r="H19" s="28"/>
    </row>
    <row r="20" spans="1:8" ht="14.5" customHeight="1" x14ac:dyDescent="0.2">
      <c r="A20" s="43"/>
      <c r="B20" s="43"/>
      <c r="C20" s="22"/>
      <c r="D20" s="24"/>
      <c r="E20" s="9"/>
      <c r="F20" s="32"/>
      <c r="G20" s="30"/>
      <c r="H20" s="6"/>
    </row>
    <row r="21" spans="1:8" ht="14.5" customHeight="1" x14ac:dyDescent="0.2">
      <c r="A21" s="43"/>
      <c r="B21" s="43"/>
      <c r="C21" s="22"/>
      <c r="D21" s="13" t="s">
        <v>25</v>
      </c>
      <c r="E21" s="29">
        <f>SUM(B12,E5)</f>
        <v>3008.8</v>
      </c>
      <c r="F21" s="32"/>
      <c r="G21" s="13" t="s">
        <v>25</v>
      </c>
      <c r="H21" s="29">
        <f>SUM(B12,H5)</f>
        <v>3113</v>
      </c>
    </row>
    <row r="22" spans="1:8" ht="14.5" customHeight="1" x14ac:dyDescent="0.2">
      <c r="A22" s="43"/>
      <c r="B22" s="43"/>
      <c r="C22" s="22"/>
      <c r="D22" s="13" t="s">
        <v>24</v>
      </c>
      <c r="E22" s="25">
        <f>SUM(B6-SUM(E5,B12))</f>
        <v>136.19999999999982</v>
      </c>
      <c r="F22" s="32"/>
      <c r="G22" s="13" t="s">
        <v>24</v>
      </c>
      <c r="H22" s="25">
        <f>SUM(B6-SUM(H5,B12))</f>
        <v>32</v>
      </c>
    </row>
    <row r="23" spans="1:8" ht="14.5" customHeight="1" x14ac:dyDescent="0.2">
      <c r="A23" s="43"/>
      <c r="B23" s="9"/>
      <c r="C23" s="22"/>
      <c r="D23" s="15" t="s">
        <v>26</v>
      </c>
      <c r="E23" s="29">
        <f>SUM(B12,E7)</f>
        <v>2537</v>
      </c>
      <c r="F23" s="32"/>
      <c r="G23" s="44" t="s">
        <v>26</v>
      </c>
      <c r="H23" s="29">
        <f>SUM(B12,H7)</f>
        <v>2802.8</v>
      </c>
    </row>
    <row r="24" spans="1:8" ht="14.5" customHeight="1" x14ac:dyDescent="0.2">
      <c r="A24" s="43"/>
      <c r="B24" s="43"/>
      <c r="C24" s="22"/>
      <c r="D24" s="15" t="s">
        <v>27</v>
      </c>
      <c r="E24" s="25">
        <f>SUM(B6-SUM(B12,E7))</f>
        <v>608</v>
      </c>
      <c r="F24" s="31"/>
      <c r="G24" s="15" t="s">
        <v>27</v>
      </c>
      <c r="H24" s="25">
        <f>SUM(B6-SUM(B12,H7))</f>
        <v>342.19999999999982</v>
      </c>
    </row>
    <row r="25" spans="1:8" ht="14.5" customHeight="1" x14ac:dyDescent="0.2">
      <c r="A25" s="43"/>
      <c r="B25" s="43"/>
      <c r="C25" s="22"/>
      <c r="D25" s="13" t="s">
        <v>28</v>
      </c>
      <c r="E25" s="25">
        <f>SUM(B3,B12,E5)</f>
        <v>9363.7999999999993</v>
      </c>
      <c r="F25" s="31"/>
      <c r="G25" s="13" t="s">
        <v>28</v>
      </c>
      <c r="H25" s="25">
        <f>SUM(B3,B12,H5)</f>
        <v>9468</v>
      </c>
    </row>
    <row r="26" spans="1:8" ht="14.5" customHeight="1" x14ac:dyDescent="0.2">
      <c r="A26" s="43"/>
      <c r="B26" s="43"/>
      <c r="C26" s="22"/>
      <c r="D26" s="15" t="s">
        <v>29</v>
      </c>
      <c r="E26" s="25">
        <f>SUM(B3,B12,E7)</f>
        <v>8892</v>
      </c>
      <c r="F26" s="31"/>
      <c r="G26" s="15" t="s">
        <v>29</v>
      </c>
      <c r="H26" s="25">
        <f>SUM(B3,B12,H7)</f>
        <v>9157.7999999999993</v>
      </c>
    </row>
    <row r="27" spans="1:8" ht="14.5" customHeight="1" x14ac:dyDescent="0.2">
      <c r="A27" s="43"/>
      <c r="B27" s="43"/>
      <c r="C27" s="22"/>
      <c r="D27" s="13" t="s">
        <v>31</v>
      </c>
      <c r="E27" s="25">
        <f>SUM(B3,B12,E4)</f>
        <v>18999</v>
      </c>
      <c r="F27" s="31"/>
      <c r="G27" s="13" t="s">
        <v>31</v>
      </c>
      <c r="H27" s="25">
        <f>SUM(B3,B12,H4)</f>
        <v>19520</v>
      </c>
    </row>
    <row r="28" spans="1:8" ht="14.5" customHeight="1" x14ac:dyDescent="0.2">
      <c r="A28" s="43"/>
      <c r="B28" s="43"/>
      <c r="C28" s="22"/>
      <c r="D28" s="15" t="s">
        <v>30</v>
      </c>
      <c r="E28" s="25">
        <f>SUM(B3,B12,E6)</f>
        <v>16640</v>
      </c>
      <c r="F28" s="31"/>
      <c r="G28" s="15" t="s">
        <v>30</v>
      </c>
      <c r="H28" s="25">
        <f>SUM(B3,B12,H6)</f>
        <v>17969</v>
      </c>
    </row>
    <row r="29" spans="1:8" ht="14.5" customHeight="1" x14ac:dyDescent="0.2">
      <c r="A29" s="43"/>
      <c r="B29" s="43"/>
      <c r="C29" s="22"/>
      <c r="D29" s="2"/>
      <c r="E29" s="2"/>
      <c r="F29" s="31"/>
      <c r="G29" s="2"/>
      <c r="H29" s="2"/>
    </row>
    <row r="30" spans="1:8" ht="14.5" customHeight="1" x14ac:dyDescent="0.2">
      <c r="A30" s="43"/>
      <c r="B30" s="43"/>
      <c r="C30" s="22"/>
      <c r="D30" s="2"/>
      <c r="E30" s="2"/>
      <c r="F30" s="31"/>
      <c r="G30" s="2"/>
      <c r="H30" s="2"/>
    </row>
  </sheetData>
  <conditionalFormatting sqref="E3:F8 B23 B3:B13 E20">
    <cfRule type="cellIs" dxfId="56" priority="164" stopIfTrue="1" operator="lessThan">
      <formula>0</formula>
    </cfRule>
  </conditionalFormatting>
  <conditionalFormatting sqref="E21">
    <cfRule type="cellIs" dxfId="55" priority="165" stopIfTrue="1" operator="lessThan">
      <formula>0</formula>
    </cfRule>
    <cfRule type="cellIs" dxfId="54" priority="165" stopIfTrue="1" operator="lessThan">
      <formula>3145</formula>
    </cfRule>
    <cfRule type="cellIs" dxfId="53" priority="166" stopIfTrue="1" operator="greaterThan">
      <formula>3145</formula>
    </cfRule>
  </conditionalFormatting>
  <conditionalFormatting sqref="E22 E24">
    <cfRule type="cellIs" dxfId="52" priority="167" stopIfTrue="1" operator="greaterThan">
      <formula>0</formula>
    </cfRule>
    <cfRule type="cellIs" dxfId="51" priority="167" stopIfTrue="1" operator="lessThan">
      <formula>0</formula>
    </cfRule>
  </conditionalFormatting>
  <conditionalFormatting sqref="E26">
    <cfRule type="cellIs" dxfId="50" priority="170" stopIfTrue="1" operator="lessThan">
      <formula>0</formula>
    </cfRule>
    <cfRule type="cellIs" dxfId="49" priority="170" stopIfTrue="1" operator="greaterThan">
      <formula>9500</formula>
    </cfRule>
    <cfRule type="cellIs" dxfId="48" priority="170" stopIfTrue="1" operator="greaterThan">
      <formula>9500</formula>
    </cfRule>
    <cfRule type="cellIs" dxfId="47" priority="170" stopIfTrue="1" operator="lessThan">
      <formula>9500</formula>
    </cfRule>
    <cfRule type="cellIs" dxfId="46" priority="170" stopIfTrue="1" operator="greaterThan">
      <formula>9500</formula>
    </cfRule>
    <cfRule type="cellIs" dxfId="45" priority="170" stopIfTrue="1" operator="lessThan">
      <formula>9500</formula>
    </cfRule>
  </conditionalFormatting>
  <conditionalFormatting sqref="E28">
    <cfRule type="cellIs" dxfId="44" priority="172" stopIfTrue="1" operator="lessThan">
      <formula>0</formula>
    </cfRule>
    <cfRule type="cellIs" dxfId="43" priority="172" stopIfTrue="1" operator="greaterThan">
      <formula>20500</formula>
    </cfRule>
    <cfRule type="cellIs" dxfId="42" priority="172" stopIfTrue="1" operator="greaterThan">
      <formula>20500</formula>
    </cfRule>
    <cfRule type="cellIs" dxfId="41" priority="172" stopIfTrue="1" operator="lessThan">
      <formula>20500</formula>
    </cfRule>
    <cfRule type="cellIs" dxfId="40" priority="172" stopIfTrue="1" operator="greaterThan">
      <formula>20500</formula>
    </cfRule>
    <cfRule type="cellIs" dxfId="39" priority="172" stopIfTrue="1" operator="lessThan">
      <formula>20500</formula>
    </cfRule>
  </conditionalFormatting>
  <conditionalFormatting sqref="H3:H4 H6:H8">
    <cfRule type="cellIs" dxfId="38" priority="148" stopIfTrue="1" operator="lessThan">
      <formula>0</formula>
    </cfRule>
  </conditionalFormatting>
  <conditionalFormatting sqref="H5">
    <cfRule type="cellIs" dxfId="37" priority="115" stopIfTrue="1" operator="lessThan">
      <formula>0</formula>
    </cfRule>
  </conditionalFormatting>
  <conditionalFormatting sqref="H23">
    <cfRule type="cellIs" dxfId="36" priority="85" stopIfTrue="1" operator="lessThan">
      <formula>0</formula>
    </cfRule>
    <cfRule type="cellIs" dxfId="35" priority="86" stopIfTrue="1" operator="greaterThan">
      <formula>3145</formula>
    </cfRule>
    <cfRule type="cellIs" dxfId="34" priority="95" stopIfTrue="1" operator="lessThan">
      <formula>3145</formula>
    </cfRule>
  </conditionalFormatting>
  <conditionalFormatting sqref="H25">
    <cfRule type="cellIs" dxfId="33" priority="84" stopIfTrue="1" operator="lessThan">
      <formula>0</formula>
    </cfRule>
    <cfRule type="cellIs" dxfId="32" priority="173" stopIfTrue="1" operator="greaterThan">
      <formula>9500</formula>
    </cfRule>
    <cfRule type="cellIs" dxfId="31" priority="173" stopIfTrue="1" operator="greaterThan">
      <formula>9500</formula>
    </cfRule>
    <cfRule type="cellIs" dxfId="30" priority="173" stopIfTrue="1" operator="lessThan">
      <formula>9500</formula>
    </cfRule>
    <cfRule type="cellIs" dxfId="29" priority="92" stopIfTrue="1" operator="greaterThan">
      <formula>9500</formula>
    </cfRule>
    <cfRule type="cellIs" dxfId="28" priority="93" stopIfTrue="1" operator="lessThan">
      <formula>9500</formula>
    </cfRule>
  </conditionalFormatting>
  <conditionalFormatting sqref="H27">
    <cfRule type="cellIs" dxfId="27" priority="83" stopIfTrue="1" operator="greaterThan">
      <formula>20500</formula>
    </cfRule>
    <cfRule type="cellIs" dxfId="26" priority="83" stopIfTrue="1" operator="lessThan">
      <formula>0</formula>
    </cfRule>
    <cfRule type="cellIs" dxfId="25" priority="174" stopIfTrue="1" operator="greaterThan">
      <formula>20500</formula>
    </cfRule>
    <cfRule type="cellIs" dxfId="24" priority="174" stopIfTrue="1" operator="lessThan">
      <formula>20500</formula>
    </cfRule>
    <cfRule type="cellIs" dxfId="23" priority="174" stopIfTrue="1" operator="greaterThan">
      <formula>20500</formula>
    </cfRule>
    <cfRule type="cellIs" dxfId="22" priority="174" stopIfTrue="1" operator="lessThan">
      <formula>20500</formula>
    </cfRule>
  </conditionalFormatting>
  <conditionalFormatting sqref="E23">
    <cfRule type="cellIs" dxfId="21" priority="75" stopIfTrue="1" operator="lessThan">
      <formula>0</formula>
    </cfRule>
    <cfRule type="cellIs" dxfId="20" priority="76" stopIfTrue="1" operator="greaterThan">
      <formula>3145</formula>
    </cfRule>
    <cfRule type="cellIs" dxfId="19" priority="77" stopIfTrue="1" operator="lessThan">
      <formula>3145</formula>
    </cfRule>
  </conditionalFormatting>
  <conditionalFormatting sqref="E25">
    <cfRule type="cellIs" dxfId="18" priority="69" stopIfTrue="1" operator="lessThan">
      <formula>0</formula>
    </cfRule>
    <cfRule type="cellIs" dxfId="17" priority="70" stopIfTrue="1" operator="greaterThan">
      <formula>9500</formula>
    </cfRule>
    <cfRule type="cellIs" dxfId="16" priority="71" stopIfTrue="1" operator="lessThan">
      <formula>9500</formula>
    </cfRule>
    <cfRule type="cellIs" dxfId="15" priority="72" stopIfTrue="1" operator="greaterThan">
      <formula>9500</formula>
    </cfRule>
  </conditionalFormatting>
  <conditionalFormatting sqref="H22">
    <cfRule type="cellIs" dxfId="14" priority="49" stopIfTrue="1" operator="greaterThan">
      <formula>0</formula>
    </cfRule>
  </conditionalFormatting>
  <conditionalFormatting sqref="H24">
    <cfRule type="cellIs" dxfId="13" priority="47" stopIfTrue="1" operator="greaterThan">
      <formula>0</formula>
    </cfRule>
  </conditionalFormatting>
  <conditionalFormatting sqref="H26">
    <cfRule type="cellIs" dxfId="12" priority="35" stopIfTrue="1" operator="lessThan">
      <formula>0</formula>
    </cfRule>
    <cfRule type="cellIs" dxfId="11" priority="36" stopIfTrue="1" operator="greaterThan">
      <formula>9500</formula>
    </cfRule>
    <cfRule type="cellIs" dxfId="10" priority="37" stopIfTrue="1" operator="lessThan">
      <formula>9500</formula>
    </cfRule>
    <cfRule type="cellIs" dxfId="9" priority="38" stopIfTrue="1" operator="greaterThan">
      <formula>9500</formula>
    </cfRule>
  </conditionalFormatting>
  <conditionalFormatting sqref="E27">
    <cfRule type="cellIs" dxfId="8" priority="14" stopIfTrue="1" operator="lessThanOrEqual">
      <formula>20500</formula>
    </cfRule>
    <cfRule type="cellIs" dxfId="7" priority="15" stopIfTrue="1" operator="greaterThan">
      <formula>20500</formula>
    </cfRule>
    <cfRule type="cellIs" dxfId="6" priority="1" operator="greaterThan">
      <formula>20500</formula>
    </cfRule>
  </conditionalFormatting>
  <conditionalFormatting sqref="H21">
    <cfRule type="cellIs" dxfId="5" priority="11" stopIfTrue="1" operator="lessThan">
      <formula>0</formula>
    </cfRule>
    <cfRule type="cellIs" dxfId="4" priority="12" stopIfTrue="1" operator="greaterThan">
      <formula>3145</formula>
    </cfRule>
    <cfRule type="cellIs" dxfId="3" priority="4" operator="greaterThan">
      <formula>3145</formula>
    </cfRule>
    <cfRule type="cellIs" dxfId="2" priority="3" operator="lessThan">
      <formula>3145</formula>
    </cfRule>
  </conditionalFormatting>
  <conditionalFormatting sqref="H28">
    <cfRule type="cellIs" dxfId="1" priority="5" stopIfTrue="1" operator="lessThan">
      <formula>20500</formula>
    </cfRule>
    <cfRule type="cellIs" dxfId="0" priority="2" operator="greaterThan">
      <formula>20500</formula>
    </cfRule>
  </conditionalFormatting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Mike Munter</cp:lastModifiedBy>
  <dcterms:modified xsi:type="dcterms:W3CDTF">2020-08-13T12:42:02Z</dcterms:modified>
</cp:coreProperties>
</file>